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I:\GARE APPALTI\GARE\PROCEDURE APERTE\SERVIZI E FORNITURE\anno 2023\S71 Servizio fotolettura contatori acqua\documenti mail 19.6\"/>
    </mc:Choice>
  </mc:AlternateContent>
  <xr:revisionPtr revIDLastSave="0" documentId="13_ncr:1_{28555ACE-3F71-4C62-83B9-2A3A40BE2A9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ALLEGATO 1" sheetId="5" r:id="rId1"/>
  </sheets>
  <definedNames>
    <definedName name="_xlnm._FilterDatabase" localSheetId="0" hidden="1">'ALLEGATO 1'!$A$5:$W$31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U33" i="5" l="1"/>
  <c r="S33" i="5"/>
  <c r="L33" i="5"/>
  <c r="K33" i="5"/>
  <c r="H33" i="5"/>
  <c r="V33" i="5"/>
  <c r="W33" i="5" s="1"/>
  <c r="U31" i="5"/>
  <c r="R8" i="5" l="1"/>
  <c r="R15" i="5"/>
  <c r="R17" i="5"/>
  <c r="R18" i="5"/>
  <c r="R22" i="5"/>
  <c r="R6" i="5"/>
  <c r="P8" i="5"/>
  <c r="P10" i="5"/>
  <c r="P11" i="5"/>
  <c r="P13" i="5"/>
  <c r="P15" i="5"/>
  <c r="P16" i="5"/>
  <c r="P17" i="5"/>
  <c r="P22" i="5"/>
  <c r="P25" i="5"/>
  <c r="P27" i="5"/>
  <c r="P28" i="5"/>
  <c r="P7" i="5"/>
  <c r="P6" i="5"/>
  <c r="N7" i="5"/>
  <c r="N8" i="5"/>
  <c r="N10" i="5"/>
  <c r="N11" i="5"/>
  <c r="N12" i="5"/>
  <c r="N13" i="5"/>
  <c r="N15" i="5"/>
  <c r="N18" i="5"/>
  <c r="N22" i="5"/>
  <c r="N23" i="5"/>
  <c r="N27" i="5"/>
  <c r="N28" i="5"/>
  <c r="N6" i="5"/>
  <c r="G7" i="5"/>
  <c r="G8" i="5"/>
  <c r="G10" i="5"/>
  <c r="G12" i="5"/>
  <c r="G14" i="5"/>
  <c r="G15" i="5"/>
  <c r="G17" i="5"/>
  <c r="G18" i="5"/>
  <c r="G20" i="5"/>
  <c r="G23" i="5"/>
  <c r="G27" i="5"/>
  <c r="G28" i="5"/>
  <c r="G29" i="5"/>
  <c r="E12" i="5"/>
  <c r="E13" i="5"/>
  <c r="E14" i="5"/>
  <c r="E15" i="5"/>
  <c r="E16" i="5"/>
  <c r="E17" i="5"/>
  <c r="E18" i="5"/>
  <c r="E19" i="5"/>
  <c r="E20" i="5"/>
  <c r="E22" i="5"/>
  <c r="E23" i="5"/>
  <c r="E25" i="5"/>
  <c r="E27" i="5"/>
  <c r="E28" i="5"/>
  <c r="E29" i="5"/>
  <c r="E8" i="5"/>
  <c r="E9" i="5"/>
  <c r="C6" i="5"/>
  <c r="S28" i="5" l="1"/>
  <c r="V28" i="5" s="1"/>
  <c r="S22" i="5"/>
  <c r="V22" i="5" s="1"/>
  <c r="S16" i="5"/>
  <c r="V16" i="5" s="1"/>
  <c r="S10" i="5"/>
  <c r="V10" i="5" s="1"/>
  <c r="V9" i="5"/>
  <c r="S27" i="5"/>
  <c r="V27" i="5" s="1"/>
  <c r="V21" i="5"/>
  <c r="V26" i="5"/>
  <c r="V20" i="5"/>
  <c r="V14" i="5"/>
  <c r="S8" i="5"/>
  <c r="V8" i="5" s="1"/>
  <c r="S6" i="5"/>
  <c r="V6" i="5" s="1"/>
  <c r="S25" i="5"/>
  <c r="V25" i="5" s="1"/>
  <c r="V19" i="5"/>
  <c r="S13" i="5"/>
  <c r="V13" i="5" s="1"/>
  <c r="S7" i="5"/>
  <c r="V7" i="5" s="1"/>
  <c r="V30" i="5"/>
  <c r="V24" i="5"/>
  <c r="S18" i="5"/>
  <c r="V18" i="5" s="1"/>
  <c r="S12" i="5"/>
  <c r="V12" i="5" s="1"/>
  <c r="V29" i="5"/>
  <c r="S23" i="5"/>
  <c r="V23" i="5" s="1"/>
  <c r="S17" i="5"/>
  <c r="V17" i="5" s="1"/>
  <c r="S11" i="5"/>
  <c r="V11" i="5" s="1"/>
  <c r="S15" i="5"/>
  <c r="V15" i="5" s="1"/>
  <c r="V31" i="5" l="1"/>
  <c r="S31" i="5" l="1"/>
  <c r="K15" i="5" l="1"/>
  <c r="K31" i="5" s="1"/>
  <c r="G6" i="5"/>
  <c r="C7" i="5"/>
  <c r="C8" i="5"/>
  <c r="C9" i="5"/>
  <c r="C10" i="5"/>
  <c r="C11" i="5"/>
  <c r="H11" i="5" s="1"/>
  <c r="L11" i="5" s="1"/>
  <c r="W11" i="5" s="1"/>
  <c r="C12" i="5"/>
  <c r="C13" i="5"/>
  <c r="C14" i="5"/>
  <c r="C15" i="5"/>
  <c r="C16" i="5"/>
  <c r="C17" i="5"/>
  <c r="C18" i="5"/>
  <c r="C19" i="5"/>
  <c r="C20" i="5"/>
  <c r="C21" i="5"/>
  <c r="C22" i="5"/>
  <c r="C23" i="5"/>
  <c r="C24" i="5"/>
  <c r="H24" i="5" s="1"/>
  <c r="L24" i="5" s="1"/>
  <c r="W24" i="5" s="1"/>
  <c r="C25" i="5"/>
  <c r="C26" i="5"/>
  <c r="C27" i="5"/>
  <c r="C28" i="5"/>
  <c r="C29" i="5"/>
  <c r="H29" i="5" s="1"/>
  <c r="C30" i="5"/>
  <c r="L29" i="5" l="1"/>
  <c r="W29" i="5" s="1"/>
  <c r="H13" i="5"/>
  <c r="L13" i="5" s="1"/>
  <c r="W13" i="5" s="1"/>
  <c r="H25" i="5"/>
  <c r="L25" i="5" s="1"/>
  <c r="W25" i="5" s="1"/>
  <c r="H12" i="5"/>
  <c r="L12" i="5" s="1"/>
  <c r="W12" i="5" s="1"/>
  <c r="H23" i="5"/>
  <c r="L23" i="5" s="1"/>
  <c r="W23" i="5" s="1"/>
  <c r="H17" i="5"/>
  <c r="L17" i="5" s="1"/>
  <c r="W17" i="5" s="1"/>
  <c r="H7" i="5"/>
  <c r="L7" i="5" s="1"/>
  <c r="W7" i="5" s="1"/>
  <c r="H6" i="5"/>
  <c r="H19" i="5"/>
  <c r="L19" i="5" s="1"/>
  <c r="W19" i="5" s="1"/>
  <c r="H30" i="5"/>
  <c r="L30" i="5" s="1"/>
  <c r="W30" i="5" s="1"/>
  <c r="H18" i="5"/>
  <c r="L18" i="5" s="1"/>
  <c r="W18" i="5" s="1"/>
  <c r="H21" i="5"/>
  <c r="L21" i="5" s="1"/>
  <c r="W21" i="5" s="1"/>
  <c r="H15" i="5"/>
  <c r="L15" i="5" s="1"/>
  <c r="W15" i="5" s="1"/>
  <c r="H27" i="5"/>
  <c r="L27" i="5" s="1"/>
  <c r="W27" i="5" s="1"/>
  <c r="H9" i="5"/>
  <c r="L9" i="5" s="1"/>
  <c r="W9" i="5" s="1"/>
  <c r="H26" i="5"/>
  <c r="L26" i="5" s="1"/>
  <c r="W26" i="5" s="1"/>
  <c r="H20" i="5"/>
  <c r="L20" i="5" s="1"/>
  <c r="W20" i="5" s="1"/>
  <c r="H14" i="5"/>
  <c r="L14" i="5" s="1"/>
  <c r="W14" i="5" s="1"/>
  <c r="H8" i="5"/>
  <c r="L8" i="5" s="1"/>
  <c r="W8" i="5" s="1"/>
  <c r="H28" i="5"/>
  <c r="L28" i="5" s="1"/>
  <c r="W28" i="5" s="1"/>
  <c r="H22" i="5"/>
  <c r="H16" i="5"/>
  <c r="L16" i="5" s="1"/>
  <c r="W16" i="5" s="1"/>
  <c r="H10" i="5"/>
  <c r="L10" i="5" s="1"/>
  <c r="W10" i="5" s="1"/>
  <c r="L22" i="5" l="1"/>
  <c r="W22" i="5" s="1"/>
  <c r="H31" i="5"/>
  <c r="L6" i="5"/>
  <c r="L31" i="5" l="1"/>
  <c r="W6" i="5"/>
  <c r="W31" i="5" s="1"/>
</calcChain>
</file>

<file path=xl/sharedStrings.xml><?xml version="1.0" encoding="utf-8"?>
<sst xmlns="http://schemas.openxmlformats.org/spreadsheetml/2006/main" count="58" uniqueCount="56">
  <si>
    <t>COMUNE</t>
  </si>
  <si>
    <t>ARCEVIA</t>
  </si>
  <si>
    <t>BARBARA</t>
  </si>
  <si>
    <t>CASTELBELLINO</t>
  </si>
  <si>
    <t>CASTELLEONE</t>
  </si>
  <si>
    <t>CASTELPLANIO</t>
  </si>
  <si>
    <t>CERRETO D'ESI</t>
  </si>
  <si>
    <t>CORINALDO</t>
  </si>
  <si>
    <t>CUPRAMONTANA</t>
  </si>
  <si>
    <t>ESANATOGLIA</t>
  </si>
  <si>
    <t>FABRIANO</t>
  </si>
  <si>
    <t>GENGA</t>
  </si>
  <si>
    <t>MAIOLATI</t>
  </si>
  <si>
    <t>MATELICA</t>
  </si>
  <si>
    <t>MERGO</t>
  </si>
  <si>
    <t>MONTECAROTTO</t>
  </si>
  <si>
    <t>MONTEROBERTO</t>
  </si>
  <si>
    <t>OSTRA</t>
  </si>
  <si>
    <t>OSTRA VETERE</t>
  </si>
  <si>
    <t>POGGIO SAN MARCELLO</t>
  </si>
  <si>
    <t>ROSORA</t>
  </si>
  <si>
    <t>SAN PAOLO DI JESI</t>
  </si>
  <si>
    <t>SASSOFERRATO</t>
  </si>
  <si>
    <t>SERRA DE' CONTI</t>
  </si>
  <si>
    <t>SERRA S. QUIRICO</t>
  </si>
  <si>
    <t>STAFFOLO</t>
  </si>
  <si>
    <t>QUAD. X 3</t>
  </si>
  <si>
    <t>MENSILI X 12</t>
  </si>
  <si>
    <t>SEM. X 2</t>
  </si>
  <si>
    <t>LETT SEM</t>
  </si>
  <si>
    <t>LETT QUA</t>
  </si>
  <si>
    <t>LETT MEN</t>
  </si>
  <si>
    <t>TERZO TENT.</t>
  </si>
  <si>
    <t>LETT. 3^ TENT.</t>
  </si>
  <si>
    <t>3^ TENT.</t>
  </si>
  <si>
    <t>ANNUALI</t>
  </si>
  <si>
    <t>SEMESTRALI</t>
  </si>
  <si>
    <t>QUADRIMESTRALI</t>
  </si>
  <si>
    <t>POZZI/SCARICHI IND.LI</t>
  </si>
  <si>
    <t>X 2</t>
  </si>
  <si>
    <t>X 1</t>
  </si>
  <si>
    <t>X 3</t>
  </si>
  <si>
    <t>ACQUEDOTTO IND.LE</t>
  </si>
  <si>
    <t>ACQUA PUBBLICO ACQUEDOTTO</t>
  </si>
  <si>
    <t>TOT. LETTURE</t>
  </si>
  <si>
    <t xml:space="preserve">LETTURE PERIODO </t>
  </si>
  <si>
    <t>TOT. 3^ TENT.</t>
  </si>
  <si>
    <t>TOT. POZZI/SCARICHI</t>
  </si>
  <si>
    <t>TOT. FONTI ALTERNATIVE</t>
  </si>
  <si>
    <t>ACQUA FONTI ALTERNATIVE AL PUBBLICO ACQUEDOTTO</t>
  </si>
  <si>
    <t>TOTALE GENERALE</t>
  </si>
  <si>
    <t>TOTALE PUBBLICO ACQUEDOTTO</t>
  </si>
  <si>
    <t xml:space="preserve">LOTTO N. 1 </t>
  </si>
  <si>
    <t>LA PERCENTUALE STIMATA DEI CONTATORI ACCESSIBILI E' 67%</t>
  </si>
  <si>
    <t>Prezzo Unitario posto a base d'asta</t>
  </si>
  <si>
    <t>Importo Totale Annuo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</si>
</sst>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5" formatCode="#,##0.00\ &quot;€&quot;"/>
  </numFmts>
  <fonts count="19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12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b/>
      <sz val="7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color theme="1"/>
      <name val="Arial"/>
      <family val="2"/>
    </font>
    <font>
      <sz val="11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4" tint="0.7999816888943144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</cellStyleXfs>
  <cellXfs count="100">
    <xf numFmtId="0" fontId="0" fillId="0" borderId="0" xfId="0"/>
    <xf numFmtId="0" fontId="7" fillId="4" borderId="25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1" fillId="5" borderId="0" xfId="0" applyFont="1" applyFill="1"/>
    <xf numFmtId="0" fontId="6" fillId="5" borderId="12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0" fontId="6" fillId="5" borderId="11" xfId="0" applyFont="1" applyFill="1" applyBorder="1" applyAlignment="1">
      <alignment horizontal="center" vertical="center"/>
    </xf>
    <xf numFmtId="0" fontId="6" fillId="5" borderId="0" xfId="0" applyFont="1" applyFill="1" applyAlignment="1">
      <alignment horizontal="center" vertical="center"/>
    </xf>
    <xf numFmtId="0" fontId="6" fillId="5" borderId="14" xfId="0" applyFont="1" applyFill="1" applyBorder="1" applyAlignment="1">
      <alignment horizontal="center" vertical="center"/>
    </xf>
    <xf numFmtId="0" fontId="7" fillId="5" borderId="14" xfId="0" applyFont="1" applyFill="1" applyBorder="1" applyAlignment="1">
      <alignment horizontal="center" vertical="center"/>
    </xf>
    <xf numFmtId="0" fontId="7" fillId="5" borderId="20" xfId="0" applyFont="1" applyFill="1" applyBorder="1" applyAlignment="1">
      <alignment horizontal="center" vertical="center" wrapText="1"/>
    </xf>
    <xf numFmtId="164" fontId="5" fillId="5" borderId="26" xfId="1" applyNumberFormat="1" applyFont="1" applyFill="1" applyBorder="1" applyAlignment="1">
      <alignment vertical="center"/>
    </xf>
    <xf numFmtId="0" fontId="7" fillId="5" borderId="14" xfId="0" applyFont="1" applyFill="1" applyBorder="1" applyAlignment="1">
      <alignment horizontal="center" vertical="center" wrapText="1"/>
    </xf>
    <xf numFmtId="164" fontId="5" fillId="5" borderId="22" xfId="1" applyNumberFormat="1" applyFont="1" applyFill="1" applyBorder="1" applyAlignment="1">
      <alignment vertical="center"/>
    </xf>
    <xf numFmtId="0" fontId="13" fillId="5" borderId="20" xfId="0" applyFont="1" applyFill="1" applyBorder="1" applyAlignment="1">
      <alignment horizontal="center" vertical="center" wrapText="1"/>
    </xf>
    <xf numFmtId="0" fontId="5" fillId="5" borderId="26" xfId="0" applyFont="1" applyFill="1" applyBorder="1" applyAlignment="1">
      <alignment vertical="center"/>
    </xf>
    <xf numFmtId="0" fontId="8" fillId="5" borderId="11" xfId="0" applyFont="1" applyFill="1" applyBorder="1" applyAlignment="1">
      <alignment horizontal="center" vertical="center"/>
    </xf>
    <xf numFmtId="3" fontId="8" fillId="5" borderId="2" xfId="0" applyNumberFormat="1" applyFont="1" applyFill="1" applyBorder="1" applyAlignment="1">
      <alignment horizontal="center" vertical="center"/>
    </xf>
    <xf numFmtId="3" fontId="8" fillId="5" borderId="12" xfId="0" applyNumberFormat="1" applyFont="1" applyFill="1" applyBorder="1" applyAlignment="1">
      <alignment horizontal="center" vertical="center" wrapText="1"/>
    </xf>
    <xf numFmtId="0" fontId="8" fillId="5" borderId="8" xfId="0" applyFont="1" applyFill="1" applyBorder="1" applyAlignment="1">
      <alignment horizontal="center" vertical="center" wrapText="1"/>
    </xf>
    <xf numFmtId="0" fontId="8" fillId="5" borderId="13" xfId="0" applyFont="1" applyFill="1" applyBorder="1" applyAlignment="1">
      <alignment horizontal="center" vertical="center" wrapText="1"/>
    </xf>
    <xf numFmtId="0" fontId="8" fillId="5" borderId="12" xfId="0" applyFont="1" applyFill="1" applyBorder="1" applyAlignment="1">
      <alignment horizontal="center" vertical="center" wrapText="1"/>
    </xf>
    <xf numFmtId="3" fontId="8" fillId="5" borderId="11" xfId="0" applyNumberFormat="1" applyFont="1" applyFill="1" applyBorder="1" applyAlignment="1">
      <alignment horizontal="center" vertical="center" wrapText="1"/>
    </xf>
    <xf numFmtId="3" fontId="8" fillId="5" borderId="2" xfId="0" applyNumberFormat="1" applyFont="1" applyFill="1" applyBorder="1" applyAlignment="1">
      <alignment horizontal="center" vertical="center" wrapText="1"/>
    </xf>
    <xf numFmtId="0" fontId="6" fillId="5" borderId="18" xfId="0" applyFont="1" applyFill="1" applyBorder="1" applyAlignment="1">
      <alignment vertical="center" wrapText="1"/>
    </xf>
    <xf numFmtId="0" fontId="6" fillId="5" borderId="21" xfId="0" applyFont="1" applyFill="1" applyBorder="1" applyAlignment="1">
      <alignment horizontal="center" vertical="center"/>
    </xf>
    <xf numFmtId="0" fontId="6" fillId="5" borderId="21" xfId="0" applyFont="1" applyFill="1" applyBorder="1" applyAlignment="1">
      <alignment vertical="center" wrapText="1"/>
    </xf>
    <xf numFmtId="0" fontId="6" fillId="5" borderId="8" xfId="0" applyFont="1" applyFill="1" applyBorder="1" applyAlignment="1">
      <alignment horizontal="center" vertical="center"/>
    </xf>
    <xf numFmtId="0" fontId="9" fillId="5" borderId="4" xfId="0" applyFont="1" applyFill="1" applyBorder="1" applyAlignment="1">
      <alignment horizontal="center"/>
    </xf>
    <xf numFmtId="164" fontId="9" fillId="5" borderId="24" xfId="0" applyNumberFormat="1" applyFont="1" applyFill="1" applyBorder="1" applyAlignment="1">
      <alignment horizontal="center"/>
    </xf>
    <xf numFmtId="0" fontId="9" fillId="5" borderId="7" xfId="0" applyFont="1" applyFill="1" applyBorder="1" applyAlignment="1">
      <alignment horizontal="center"/>
    </xf>
    <xf numFmtId="0" fontId="5" fillId="5" borderId="0" xfId="0" applyFont="1" applyFill="1"/>
    <xf numFmtId="0" fontId="6" fillId="5" borderId="13" xfId="0" applyFont="1" applyFill="1" applyBorder="1" applyAlignment="1">
      <alignment horizontal="center" vertical="center"/>
    </xf>
    <xf numFmtId="0" fontId="12" fillId="3" borderId="28" xfId="0" applyFont="1" applyFill="1" applyBorder="1" applyAlignment="1">
      <alignment horizontal="center" vertical="center" wrapText="1"/>
    </xf>
    <xf numFmtId="3" fontId="8" fillId="3" borderId="13" xfId="0" applyNumberFormat="1" applyFont="1" applyFill="1" applyBorder="1" applyAlignment="1">
      <alignment horizontal="center" vertical="center" wrapText="1"/>
    </xf>
    <xf numFmtId="0" fontId="10" fillId="5" borderId="3" xfId="0" applyFont="1" applyFill="1" applyBorder="1"/>
    <xf numFmtId="0" fontId="10" fillId="5" borderId="9" xfId="0" applyFont="1" applyFill="1" applyBorder="1"/>
    <xf numFmtId="0" fontId="0" fillId="5" borderId="0" xfId="0" applyFill="1"/>
    <xf numFmtId="0" fontId="6" fillId="5" borderId="0" xfId="0" applyFont="1" applyFill="1"/>
    <xf numFmtId="3" fontId="8" fillId="5" borderId="21" xfId="0" applyNumberFormat="1" applyFont="1" applyFill="1" applyBorder="1" applyAlignment="1">
      <alignment horizontal="center" vertical="center" wrapText="1"/>
    </xf>
    <xf numFmtId="164" fontId="9" fillId="5" borderId="31" xfId="0" applyNumberFormat="1" applyFont="1" applyFill="1" applyBorder="1" applyAlignment="1">
      <alignment horizontal="center"/>
    </xf>
    <xf numFmtId="164" fontId="8" fillId="5" borderId="2" xfId="0" applyNumberFormat="1" applyFont="1" applyFill="1" applyBorder="1" applyAlignment="1">
      <alignment horizontal="center"/>
    </xf>
    <xf numFmtId="0" fontId="15" fillId="5" borderId="0" xfId="0" applyFont="1" applyFill="1"/>
    <xf numFmtId="0" fontId="9" fillId="5" borderId="32" xfId="0" applyFont="1" applyFill="1" applyBorder="1"/>
    <xf numFmtId="0" fontId="9" fillId="5" borderId="1" xfId="0" applyFont="1" applyFill="1" applyBorder="1"/>
    <xf numFmtId="0" fontId="9" fillId="5" borderId="27" xfId="0" applyFont="1" applyFill="1" applyBorder="1"/>
    <xf numFmtId="0" fontId="16" fillId="5" borderId="0" xfId="0" applyFont="1" applyFill="1"/>
    <xf numFmtId="0" fontId="7" fillId="5" borderId="0" xfId="0" applyFont="1" applyFill="1"/>
    <xf numFmtId="164" fontId="10" fillId="5" borderId="32" xfId="1" applyNumberFormat="1" applyFont="1" applyFill="1" applyBorder="1"/>
    <xf numFmtId="164" fontId="10" fillId="5" borderId="10" xfId="1" applyNumberFormat="1" applyFont="1" applyFill="1" applyBorder="1"/>
    <xf numFmtId="164" fontId="10" fillId="5" borderId="16" xfId="1" applyNumberFormat="1" applyFont="1" applyFill="1" applyBorder="1"/>
    <xf numFmtId="164" fontId="10" fillId="5" borderId="4" xfId="1" applyNumberFormat="1" applyFont="1" applyFill="1" applyBorder="1"/>
    <xf numFmtId="164" fontId="10" fillId="5" borderId="29" xfId="1" applyNumberFormat="1" applyFont="1" applyFill="1" applyBorder="1"/>
    <xf numFmtId="164" fontId="17" fillId="3" borderId="5" xfId="1" applyNumberFormat="1" applyFont="1" applyFill="1" applyBorder="1"/>
    <xf numFmtId="0" fontId="10" fillId="5" borderId="16" xfId="0" applyFont="1" applyFill="1" applyBorder="1"/>
    <xf numFmtId="0" fontId="10" fillId="5" borderId="23" xfId="0" applyFont="1" applyFill="1" applyBorder="1"/>
    <xf numFmtId="0" fontId="10" fillId="5" borderId="23" xfId="0" applyFont="1" applyFill="1" applyBorder="1" applyAlignment="1">
      <alignment horizontal="right"/>
    </xf>
    <xf numFmtId="0" fontId="10" fillId="5" borderId="4" xfId="0" applyFont="1" applyFill="1" applyBorder="1"/>
    <xf numFmtId="0" fontId="10" fillId="5" borderId="24" xfId="0" applyFont="1" applyFill="1" applyBorder="1"/>
    <xf numFmtId="0" fontId="17" fillId="4" borderId="29" xfId="0" applyFont="1" applyFill="1" applyBorder="1"/>
    <xf numFmtId="164" fontId="17" fillId="2" borderId="19" xfId="0" applyNumberFormat="1" applyFont="1" applyFill="1" applyBorder="1" applyAlignment="1">
      <alignment horizontal="center"/>
    </xf>
    <xf numFmtId="0" fontId="10" fillId="5" borderId="0" xfId="0" applyFont="1" applyFill="1"/>
    <xf numFmtId="164" fontId="10" fillId="5" borderId="1" xfId="1" applyNumberFormat="1" applyFont="1" applyFill="1" applyBorder="1"/>
    <xf numFmtId="164" fontId="10" fillId="5" borderId="27" xfId="1" applyNumberFormat="1" applyFont="1" applyFill="1" applyBorder="1"/>
    <xf numFmtId="164" fontId="10" fillId="5" borderId="6" xfId="1" applyNumberFormat="1" applyFont="1" applyFill="1" applyBorder="1"/>
    <xf numFmtId="164" fontId="10" fillId="5" borderId="17" xfId="1" applyNumberFormat="1" applyFont="1" applyFill="1" applyBorder="1"/>
    <xf numFmtId="164" fontId="10" fillId="5" borderId="7" xfId="1" applyNumberFormat="1" applyFont="1" applyFill="1" applyBorder="1"/>
    <xf numFmtId="164" fontId="10" fillId="5" borderId="30" xfId="1" applyNumberFormat="1" applyFont="1" applyFill="1" applyBorder="1"/>
    <xf numFmtId="0" fontId="10" fillId="5" borderId="27" xfId="0" applyFont="1" applyFill="1" applyBorder="1"/>
    <xf numFmtId="0" fontId="10" fillId="5" borderId="7" xfId="0" applyFont="1" applyFill="1" applyBorder="1"/>
    <xf numFmtId="0" fontId="10" fillId="5" borderId="17" xfId="0" applyFont="1" applyFill="1" applyBorder="1"/>
    <xf numFmtId="164" fontId="10" fillId="5" borderId="0" xfId="0" applyNumberFormat="1" applyFont="1" applyFill="1"/>
    <xf numFmtId="0" fontId="9" fillId="5" borderId="0" xfId="0" applyFont="1" applyFill="1"/>
    <xf numFmtId="164" fontId="17" fillId="5" borderId="0" xfId="1" applyNumberFormat="1" applyFont="1" applyFill="1"/>
    <xf numFmtId="164" fontId="17" fillId="5" borderId="2" xfId="1" applyNumberFormat="1" applyFont="1" applyFill="1" applyBorder="1"/>
    <xf numFmtId="164" fontId="8" fillId="6" borderId="2" xfId="1" applyNumberFormat="1" applyFont="1" applyFill="1" applyBorder="1"/>
    <xf numFmtId="164" fontId="8" fillId="4" borderId="2" xfId="1" applyNumberFormat="1" applyFont="1" applyFill="1" applyBorder="1"/>
    <xf numFmtId="164" fontId="8" fillId="2" borderId="2" xfId="1" applyNumberFormat="1" applyFont="1" applyFill="1" applyBorder="1" applyAlignment="1">
      <alignment horizontal="center"/>
    </xf>
    <xf numFmtId="0" fontId="18" fillId="5" borderId="0" xfId="0" applyFont="1" applyFill="1"/>
    <xf numFmtId="0" fontId="17" fillId="5" borderId="0" xfId="0" applyFont="1" applyFill="1"/>
    <xf numFmtId="165" fontId="17" fillId="5" borderId="0" xfId="0" applyNumberFormat="1" applyFont="1" applyFill="1"/>
    <xf numFmtId="165" fontId="17" fillId="2" borderId="13" xfId="0" applyNumberFormat="1" applyFont="1" applyFill="1" applyBorder="1"/>
    <xf numFmtId="165" fontId="17" fillId="4" borderId="2" xfId="0" applyNumberFormat="1" applyFont="1" applyFill="1" applyBorder="1"/>
    <xf numFmtId="165" fontId="17" fillId="3" borderId="2" xfId="1" applyNumberFormat="1" applyFont="1" applyFill="1" applyBorder="1"/>
    <xf numFmtId="165" fontId="10" fillId="2" borderId="0" xfId="0" applyNumberFormat="1" applyFont="1" applyFill="1"/>
    <xf numFmtId="0" fontId="14" fillId="2" borderId="14" xfId="0" applyFont="1" applyFill="1" applyBorder="1" applyAlignment="1">
      <alignment horizontal="center" vertical="center" wrapText="1"/>
    </xf>
    <xf numFmtId="0" fontId="14" fillId="2" borderId="15" xfId="0" applyFont="1" applyFill="1" applyBorder="1" applyAlignment="1">
      <alignment horizontal="center" vertical="center" wrapText="1"/>
    </xf>
    <xf numFmtId="0" fontId="4" fillId="5" borderId="11" xfId="0" applyFont="1" applyFill="1" applyBorder="1" applyAlignment="1">
      <alignment horizontal="center"/>
    </xf>
    <xf numFmtId="0" fontId="11" fillId="5" borderId="12" xfId="0" applyFont="1" applyFill="1" applyBorder="1" applyAlignment="1">
      <alignment horizontal="center"/>
    </xf>
    <xf numFmtId="0" fontId="4" fillId="5" borderId="13" xfId="0" applyFont="1" applyFill="1" applyBorder="1" applyAlignment="1">
      <alignment horizontal="center"/>
    </xf>
    <xf numFmtId="164" fontId="4" fillId="5" borderId="11" xfId="1" applyNumberFormat="1" applyFont="1" applyFill="1" applyBorder="1" applyAlignment="1">
      <alignment horizontal="center"/>
    </xf>
    <xf numFmtId="164" fontId="4" fillId="5" borderId="12" xfId="1" applyNumberFormat="1" applyFont="1" applyFill="1" applyBorder="1" applyAlignment="1">
      <alignment horizontal="center"/>
    </xf>
    <xf numFmtId="164" fontId="4" fillId="5" borderId="13" xfId="1" applyNumberFormat="1" applyFont="1" applyFill="1" applyBorder="1" applyAlignment="1">
      <alignment horizontal="center"/>
    </xf>
    <xf numFmtId="0" fontId="14" fillId="5" borderId="11" xfId="0" applyFont="1" applyFill="1" applyBorder="1" applyAlignment="1">
      <alignment horizontal="center" vertical="center"/>
    </xf>
    <xf numFmtId="0" fontId="14" fillId="5" borderId="12" xfId="0" applyFont="1" applyFill="1" applyBorder="1" applyAlignment="1">
      <alignment horizontal="center" vertical="center"/>
    </xf>
    <xf numFmtId="0" fontId="14" fillId="5" borderId="13" xfId="0" applyFont="1" applyFill="1" applyBorder="1" applyAlignment="1">
      <alignment horizontal="center" vertical="center"/>
    </xf>
    <xf numFmtId="0" fontId="14" fillId="5" borderId="11" xfId="0" applyFont="1" applyFill="1" applyBorder="1" applyAlignment="1">
      <alignment horizontal="center" vertical="center" wrapText="1"/>
    </xf>
    <xf numFmtId="0" fontId="14" fillId="5" borderId="13" xfId="0" applyFont="1" applyFill="1" applyBorder="1" applyAlignment="1">
      <alignment horizontal="center" vertical="center" wrapText="1"/>
    </xf>
  </cellXfs>
  <cellStyles count="4">
    <cellStyle name="Migliaia" xfId="1" builtinId="3"/>
    <cellStyle name="Normale" xfId="0" builtinId="0"/>
    <cellStyle name="Normale 2" xfId="2" xr:uid="{00000000-0005-0000-0000-00002F000000}"/>
    <cellStyle name="Percentuale 2" xfId="3" xr:uid="{00000000-0005-0000-0000-00003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480326-E8E3-424C-9BE9-1CF5ADCF2608}">
  <sheetPr>
    <pageSetUpPr fitToPage="1"/>
  </sheetPr>
  <dimension ref="A1:W36"/>
  <sheetViews>
    <sheetView tabSelected="1" workbookViewId="0">
      <selection activeCell="S7" sqref="S7"/>
    </sheetView>
  </sheetViews>
  <sheetFormatPr defaultColWidth="9.109375" defaultRowHeight="14.4" x14ac:dyDescent="0.3"/>
  <cols>
    <col min="1" max="1" width="15.6640625" style="39" customWidth="1"/>
    <col min="2" max="2" width="7.6640625" style="33" customWidth="1"/>
    <col min="3" max="3" width="8.109375" style="39" customWidth="1"/>
    <col min="4" max="4" width="7.33203125" style="39" customWidth="1"/>
    <col min="5" max="6" width="7.109375" style="39" customWidth="1"/>
    <col min="7" max="7" width="6.44140625" style="39" customWidth="1"/>
    <col min="8" max="8" width="10" style="39" bestFit="1" customWidth="1"/>
    <col min="9" max="9" width="7.44140625" style="39" customWidth="1"/>
    <col min="10" max="10" width="7.6640625" style="39" customWidth="1"/>
    <col min="11" max="11" width="9.109375" style="39" bestFit="1" customWidth="1"/>
    <col min="12" max="12" width="10.33203125" style="39" customWidth="1"/>
    <col min="13" max="13" width="7.109375" style="39" customWidth="1"/>
    <col min="14" max="14" width="5.5546875" style="39" customWidth="1"/>
    <col min="15" max="15" width="7.109375" style="39" customWidth="1"/>
    <col min="16" max="16" width="6.5546875" style="39" customWidth="1"/>
    <col min="17" max="17" width="7.33203125" style="39" customWidth="1"/>
    <col min="18" max="18" width="6.109375" style="39" customWidth="1"/>
    <col min="19" max="19" width="8" style="39" customWidth="1"/>
    <col min="20" max="20" width="6.88671875" style="39" customWidth="1"/>
    <col min="21" max="21" width="6.6640625" style="39" customWidth="1"/>
    <col min="22" max="22" width="8.6640625" style="39" customWidth="1"/>
    <col min="23" max="23" width="11.5546875" style="39" bestFit="1" customWidth="1"/>
    <col min="24" max="16384" width="9.109375" style="39"/>
  </cols>
  <sheetData>
    <row r="1" spans="1:23" s="5" customFormat="1" ht="18.600000000000001" thickBot="1" x14ac:dyDescent="0.4">
      <c r="A1" s="5" t="s">
        <v>52</v>
      </c>
      <c r="B1" s="40"/>
    </row>
    <row r="2" spans="1:23" ht="16.2" thickBot="1" x14ac:dyDescent="0.35">
      <c r="A2" s="89" t="s">
        <v>43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1"/>
      <c r="M2" s="92" t="s">
        <v>49</v>
      </c>
      <c r="N2" s="93"/>
      <c r="O2" s="93"/>
      <c r="P2" s="93"/>
      <c r="Q2" s="93"/>
      <c r="R2" s="93"/>
      <c r="S2" s="93"/>
      <c r="T2" s="93"/>
      <c r="U2" s="93"/>
      <c r="V2" s="94"/>
      <c r="W2" s="87" t="s">
        <v>50</v>
      </c>
    </row>
    <row r="3" spans="1:23" ht="25.5" customHeight="1" thickBot="1" x14ac:dyDescent="0.35">
      <c r="A3" s="95" t="s">
        <v>45</v>
      </c>
      <c r="B3" s="96"/>
      <c r="C3" s="96"/>
      <c r="D3" s="96"/>
      <c r="E3" s="96"/>
      <c r="F3" s="96"/>
      <c r="G3" s="96"/>
      <c r="H3" s="6"/>
      <c r="I3" s="95" t="s">
        <v>32</v>
      </c>
      <c r="J3" s="97"/>
      <c r="K3" s="7"/>
      <c r="L3" s="34"/>
      <c r="M3" s="95" t="s">
        <v>38</v>
      </c>
      <c r="N3" s="96"/>
      <c r="O3" s="96"/>
      <c r="P3" s="96"/>
      <c r="Q3" s="96"/>
      <c r="R3" s="97"/>
      <c r="S3" s="6"/>
      <c r="T3" s="98" t="s">
        <v>42</v>
      </c>
      <c r="U3" s="99"/>
      <c r="V3" s="7"/>
      <c r="W3" s="88"/>
    </row>
    <row r="4" spans="1:23" ht="31.2" thickBot="1" x14ac:dyDescent="0.35">
      <c r="A4" s="8"/>
      <c r="B4" s="9"/>
      <c r="C4" s="10">
        <v>2</v>
      </c>
      <c r="D4" s="9"/>
      <c r="E4" s="10">
        <v>3</v>
      </c>
      <c r="F4" s="9"/>
      <c r="G4" s="11">
        <v>12</v>
      </c>
      <c r="H4" s="12" t="s">
        <v>44</v>
      </c>
      <c r="I4" s="13"/>
      <c r="J4" s="10">
        <v>2</v>
      </c>
      <c r="K4" s="14" t="s">
        <v>46</v>
      </c>
      <c r="L4" s="35" t="s">
        <v>51</v>
      </c>
      <c r="M4" s="15"/>
      <c r="N4" s="10">
        <v>1</v>
      </c>
      <c r="O4" s="9"/>
      <c r="P4" s="10">
        <v>2</v>
      </c>
      <c r="Q4" s="9"/>
      <c r="R4" s="10">
        <v>3</v>
      </c>
      <c r="S4" s="16" t="s">
        <v>47</v>
      </c>
      <c r="T4" s="17"/>
      <c r="U4" s="10">
        <v>1</v>
      </c>
      <c r="V4" s="1" t="s">
        <v>48</v>
      </c>
      <c r="W4" s="4"/>
    </row>
    <row r="5" spans="1:23" ht="21" thickBot="1" x14ac:dyDescent="0.35">
      <c r="A5" s="18" t="s">
        <v>0</v>
      </c>
      <c r="B5" s="19" t="s">
        <v>28</v>
      </c>
      <c r="C5" s="20" t="s">
        <v>29</v>
      </c>
      <c r="D5" s="41" t="s">
        <v>26</v>
      </c>
      <c r="E5" s="20" t="s">
        <v>30</v>
      </c>
      <c r="F5" s="21" t="s">
        <v>27</v>
      </c>
      <c r="G5" s="22" t="s">
        <v>31</v>
      </c>
      <c r="H5" s="23"/>
      <c r="I5" s="24" t="s">
        <v>34</v>
      </c>
      <c r="J5" s="25" t="s">
        <v>33</v>
      </c>
      <c r="K5" s="25"/>
      <c r="L5" s="36"/>
      <c r="M5" s="26" t="s">
        <v>35</v>
      </c>
      <c r="N5" s="27" t="s">
        <v>40</v>
      </c>
      <c r="O5" s="28" t="s">
        <v>36</v>
      </c>
      <c r="P5" s="27" t="s">
        <v>39</v>
      </c>
      <c r="Q5" s="28" t="s">
        <v>37</v>
      </c>
      <c r="R5" s="29" t="s">
        <v>41</v>
      </c>
      <c r="S5" s="6"/>
      <c r="T5" s="26" t="s">
        <v>35</v>
      </c>
      <c r="U5" s="29" t="s">
        <v>40</v>
      </c>
      <c r="V5" s="2"/>
      <c r="W5" s="3"/>
    </row>
    <row r="6" spans="1:23" s="63" customFormat="1" ht="10.199999999999999" x14ac:dyDescent="0.2">
      <c r="A6" s="37" t="s">
        <v>1</v>
      </c>
      <c r="B6" s="50">
        <v>3889</v>
      </c>
      <c r="C6" s="51">
        <f>+B6*$C$4</f>
        <v>7778</v>
      </c>
      <c r="D6" s="51"/>
      <c r="E6" s="45"/>
      <c r="F6" s="51">
        <v>5</v>
      </c>
      <c r="G6" s="30">
        <f>+F6*$G$4</f>
        <v>60</v>
      </c>
      <c r="H6" s="31">
        <f>+G6+E6+C6</f>
        <v>7838</v>
      </c>
      <c r="I6" s="52"/>
      <c r="J6" s="53"/>
      <c r="K6" s="54">
        <v>0</v>
      </c>
      <c r="L6" s="55">
        <f>+K6+H6</f>
        <v>7838</v>
      </c>
      <c r="M6" s="56">
        <v>3</v>
      </c>
      <c r="N6" s="57">
        <f>+M6*$N$4</f>
        <v>3</v>
      </c>
      <c r="O6" s="58">
        <v>4</v>
      </c>
      <c r="P6" s="57">
        <f>+O6*$P$4</f>
        <v>8</v>
      </c>
      <c r="Q6" s="57">
        <v>4</v>
      </c>
      <c r="R6" s="59">
        <f>+Q6*$R$4</f>
        <v>12</v>
      </c>
      <c r="S6" s="60">
        <f>+R6+P6+N6</f>
        <v>23</v>
      </c>
      <c r="T6" s="56"/>
      <c r="U6" s="59"/>
      <c r="V6" s="61">
        <f>+U6+S6</f>
        <v>23</v>
      </c>
      <c r="W6" s="62">
        <f>+V6+L6</f>
        <v>7861</v>
      </c>
    </row>
    <row r="7" spans="1:23" s="63" customFormat="1" ht="10.199999999999999" x14ac:dyDescent="0.2">
      <c r="A7" s="37" t="s">
        <v>2</v>
      </c>
      <c r="B7" s="64">
        <v>833</v>
      </c>
      <c r="C7" s="51">
        <f t="shared" ref="C7:C30" si="0">+B7*$C$4</f>
        <v>1666</v>
      </c>
      <c r="D7" s="51"/>
      <c r="E7" s="46"/>
      <c r="F7" s="51">
        <v>1</v>
      </c>
      <c r="G7" s="30">
        <f t="shared" ref="G7:G29" si="1">+F7*$G$4</f>
        <v>12</v>
      </c>
      <c r="H7" s="31">
        <f t="shared" ref="H7:H30" si="2">+G7+E7+C7</f>
        <v>1678</v>
      </c>
      <c r="I7" s="52"/>
      <c r="J7" s="53"/>
      <c r="K7" s="54">
        <v>0</v>
      </c>
      <c r="L7" s="55">
        <f t="shared" ref="L7:L30" si="3">+K7+H7</f>
        <v>1678</v>
      </c>
      <c r="M7" s="56">
        <v>1</v>
      </c>
      <c r="N7" s="57">
        <f t="shared" ref="N7:N28" si="4">+M7*$N$4</f>
        <v>1</v>
      </c>
      <c r="O7" s="58">
        <v>1</v>
      </c>
      <c r="P7" s="57">
        <f>+O7*$P$4</f>
        <v>2</v>
      </c>
      <c r="Q7" s="57"/>
      <c r="R7" s="59"/>
      <c r="S7" s="60">
        <f t="shared" ref="S7:S28" si="5">+R7+P7+N7</f>
        <v>3</v>
      </c>
      <c r="T7" s="56"/>
      <c r="U7" s="59"/>
      <c r="V7" s="61">
        <f t="shared" ref="V7:V30" si="6">+U7+S7</f>
        <v>3</v>
      </c>
      <c r="W7" s="62">
        <f t="shared" ref="W7:W30" si="7">+V7+L7</f>
        <v>1681</v>
      </c>
    </row>
    <row r="8" spans="1:23" s="63" customFormat="1" ht="10.199999999999999" x14ac:dyDescent="0.2">
      <c r="A8" s="37" t="s">
        <v>3</v>
      </c>
      <c r="B8" s="64">
        <v>2526</v>
      </c>
      <c r="C8" s="51">
        <f t="shared" si="0"/>
        <v>5052</v>
      </c>
      <c r="D8" s="51">
        <v>1</v>
      </c>
      <c r="E8" s="46">
        <f t="shared" ref="E8:E29" si="8">+D8*$E$4</f>
        <v>3</v>
      </c>
      <c r="F8" s="51">
        <v>1</v>
      </c>
      <c r="G8" s="30">
        <f t="shared" si="1"/>
        <v>12</v>
      </c>
      <c r="H8" s="31">
        <f t="shared" si="2"/>
        <v>5067</v>
      </c>
      <c r="I8" s="52"/>
      <c r="J8" s="53"/>
      <c r="K8" s="54">
        <v>0</v>
      </c>
      <c r="L8" s="55">
        <f t="shared" si="3"/>
        <v>5067</v>
      </c>
      <c r="M8" s="56">
        <v>3</v>
      </c>
      <c r="N8" s="57">
        <f t="shared" si="4"/>
        <v>3</v>
      </c>
      <c r="O8" s="58">
        <v>4</v>
      </c>
      <c r="P8" s="57">
        <f t="shared" ref="P8:P28" si="9">+O8*$P$4</f>
        <v>8</v>
      </c>
      <c r="Q8" s="57">
        <v>3</v>
      </c>
      <c r="R8" s="59">
        <f t="shared" ref="R8:R22" si="10">+Q8*$R$4</f>
        <v>9</v>
      </c>
      <c r="S8" s="60">
        <f t="shared" si="5"/>
        <v>20</v>
      </c>
      <c r="T8" s="56"/>
      <c r="U8" s="59"/>
      <c r="V8" s="61">
        <f t="shared" si="6"/>
        <v>20</v>
      </c>
      <c r="W8" s="62">
        <f t="shared" si="7"/>
        <v>5087</v>
      </c>
    </row>
    <row r="9" spans="1:23" s="63" customFormat="1" ht="10.199999999999999" x14ac:dyDescent="0.2">
      <c r="A9" s="37" t="s">
        <v>4</v>
      </c>
      <c r="B9" s="64">
        <v>1017</v>
      </c>
      <c r="C9" s="51">
        <f t="shared" si="0"/>
        <v>2034</v>
      </c>
      <c r="D9" s="51">
        <v>1</v>
      </c>
      <c r="E9" s="46">
        <f t="shared" si="8"/>
        <v>3</v>
      </c>
      <c r="F9" s="51"/>
      <c r="G9" s="30"/>
      <c r="H9" s="31">
        <f t="shared" si="2"/>
        <v>2037</v>
      </c>
      <c r="I9" s="52"/>
      <c r="J9" s="53"/>
      <c r="K9" s="54">
        <v>0</v>
      </c>
      <c r="L9" s="55">
        <f t="shared" si="3"/>
        <v>2037</v>
      </c>
      <c r="M9" s="52"/>
      <c r="N9" s="57"/>
      <c r="O9" s="57"/>
      <c r="P9" s="57"/>
      <c r="Q9" s="57"/>
      <c r="R9" s="59"/>
      <c r="S9" s="60"/>
      <c r="T9" s="56"/>
      <c r="U9" s="59"/>
      <c r="V9" s="61">
        <f t="shared" si="6"/>
        <v>0</v>
      </c>
      <c r="W9" s="62">
        <f t="shared" si="7"/>
        <v>2037</v>
      </c>
    </row>
    <row r="10" spans="1:23" s="63" customFormat="1" ht="10.199999999999999" x14ac:dyDescent="0.2">
      <c r="A10" s="37" t="s">
        <v>5</v>
      </c>
      <c r="B10" s="64">
        <v>2134</v>
      </c>
      <c r="C10" s="51">
        <f t="shared" si="0"/>
        <v>4268</v>
      </c>
      <c r="D10" s="51"/>
      <c r="E10" s="46"/>
      <c r="F10" s="51">
        <v>1</v>
      </c>
      <c r="G10" s="30">
        <f t="shared" si="1"/>
        <v>12</v>
      </c>
      <c r="H10" s="31">
        <f t="shared" si="2"/>
        <v>4280</v>
      </c>
      <c r="I10" s="52"/>
      <c r="J10" s="53"/>
      <c r="K10" s="54">
        <v>0</v>
      </c>
      <c r="L10" s="55">
        <f t="shared" si="3"/>
        <v>4280</v>
      </c>
      <c r="M10" s="56">
        <v>4</v>
      </c>
      <c r="N10" s="57">
        <f t="shared" si="4"/>
        <v>4</v>
      </c>
      <c r="O10" s="58">
        <v>2</v>
      </c>
      <c r="P10" s="57">
        <f t="shared" si="9"/>
        <v>4</v>
      </c>
      <c r="Q10" s="57"/>
      <c r="R10" s="59"/>
      <c r="S10" s="60">
        <f t="shared" si="5"/>
        <v>8</v>
      </c>
      <c r="T10" s="56"/>
      <c r="U10" s="59"/>
      <c r="V10" s="61">
        <f t="shared" si="6"/>
        <v>8</v>
      </c>
      <c r="W10" s="62">
        <f t="shared" si="7"/>
        <v>4288</v>
      </c>
    </row>
    <row r="11" spans="1:23" s="63" customFormat="1" ht="10.199999999999999" x14ac:dyDescent="0.2">
      <c r="A11" s="37" t="s">
        <v>6</v>
      </c>
      <c r="B11" s="64">
        <v>2103</v>
      </c>
      <c r="C11" s="51">
        <f t="shared" si="0"/>
        <v>4206</v>
      </c>
      <c r="D11" s="51"/>
      <c r="E11" s="46"/>
      <c r="F11" s="51"/>
      <c r="G11" s="30"/>
      <c r="H11" s="31">
        <f t="shared" si="2"/>
        <v>4206</v>
      </c>
      <c r="I11" s="52"/>
      <c r="J11" s="53"/>
      <c r="K11" s="54">
        <v>0</v>
      </c>
      <c r="L11" s="55">
        <f t="shared" si="3"/>
        <v>4206</v>
      </c>
      <c r="M11" s="56">
        <v>2</v>
      </c>
      <c r="N11" s="57">
        <f t="shared" si="4"/>
        <v>2</v>
      </c>
      <c r="O11" s="58">
        <v>1</v>
      </c>
      <c r="P11" s="57">
        <f t="shared" si="9"/>
        <v>2</v>
      </c>
      <c r="Q11" s="57"/>
      <c r="R11" s="59"/>
      <c r="S11" s="60">
        <f t="shared" si="5"/>
        <v>4</v>
      </c>
      <c r="T11" s="56"/>
      <c r="U11" s="59"/>
      <c r="V11" s="61">
        <f t="shared" si="6"/>
        <v>4</v>
      </c>
      <c r="W11" s="62">
        <f t="shared" si="7"/>
        <v>4210</v>
      </c>
    </row>
    <row r="12" spans="1:23" s="63" customFormat="1" ht="10.199999999999999" x14ac:dyDescent="0.2">
      <c r="A12" s="37" t="s">
        <v>7</v>
      </c>
      <c r="B12" s="64">
        <v>3041</v>
      </c>
      <c r="C12" s="51">
        <f t="shared" si="0"/>
        <v>6082</v>
      </c>
      <c r="D12" s="51">
        <v>1</v>
      </c>
      <c r="E12" s="46">
        <f t="shared" si="8"/>
        <v>3</v>
      </c>
      <c r="F12" s="51">
        <v>1</v>
      </c>
      <c r="G12" s="30">
        <f t="shared" si="1"/>
        <v>12</v>
      </c>
      <c r="H12" s="31">
        <f t="shared" si="2"/>
        <v>6097</v>
      </c>
      <c r="I12" s="52"/>
      <c r="J12" s="53"/>
      <c r="K12" s="54">
        <v>0</v>
      </c>
      <c r="L12" s="55">
        <f t="shared" si="3"/>
        <v>6097</v>
      </c>
      <c r="M12" s="56">
        <v>1</v>
      </c>
      <c r="N12" s="57">
        <f t="shared" si="4"/>
        <v>1</v>
      </c>
      <c r="O12" s="58"/>
      <c r="P12" s="57"/>
      <c r="Q12" s="57"/>
      <c r="R12" s="59"/>
      <c r="S12" s="60">
        <f t="shared" si="5"/>
        <v>1</v>
      </c>
      <c r="T12" s="56">
        <v>1</v>
      </c>
      <c r="U12" s="59">
        <v>1</v>
      </c>
      <c r="V12" s="61">
        <f t="shared" si="6"/>
        <v>2</v>
      </c>
      <c r="W12" s="62">
        <f t="shared" si="7"/>
        <v>6099</v>
      </c>
    </row>
    <row r="13" spans="1:23" s="63" customFormat="1" ht="10.199999999999999" x14ac:dyDescent="0.2">
      <c r="A13" s="37" t="s">
        <v>8</v>
      </c>
      <c r="B13" s="64">
        <v>3080</v>
      </c>
      <c r="C13" s="51">
        <f t="shared" si="0"/>
        <v>6160</v>
      </c>
      <c r="D13" s="51">
        <v>3</v>
      </c>
      <c r="E13" s="46">
        <f t="shared" si="8"/>
        <v>9</v>
      </c>
      <c r="F13" s="51"/>
      <c r="G13" s="30"/>
      <c r="H13" s="31">
        <f t="shared" si="2"/>
        <v>6169</v>
      </c>
      <c r="I13" s="52"/>
      <c r="J13" s="53"/>
      <c r="K13" s="54">
        <v>0</v>
      </c>
      <c r="L13" s="55">
        <f t="shared" si="3"/>
        <v>6169</v>
      </c>
      <c r="M13" s="56">
        <v>1</v>
      </c>
      <c r="N13" s="57">
        <f t="shared" si="4"/>
        <v>1</v>
      </c>
      <c r="O13" s="58">
        <v>2</v>
      </c>
      <c r="P13" s="57">
        <f t="shared" si="9"/>
        <v>4</v>
      </c>
      <c r="Q13" s="57"/>
      <c r="R13" s="59"/>
      <c r="S13" s="60">
        <f t="shared" si="5"/>
        <v>5</v>
      </c>
      <c r="T13" s="56"/>
      <c r="U13" s="59"/>
      <c r="V13" s="61">
        <f t="shared" si="6"/>
        <v>5</v>
      </c>
      <c r="W13" s="62">
        <f t="shared" si="7"/>
        <v>6174</v>
      </c>
    </row>
    <row r="14" spans="1:23" s="63" customFormat="1" ht="10.199999999999999" x14ac:dyDescent="0.2">
      <c r="A14" s="37" t="s">
        <v>9</v>
      </c>
      <c r="B14" s="64">
        <v>1488</v>
      </c>
      <c r="C14" s="51">
        <f t="shared" si="0"/>
        <v>2976</v>
      </c>
      <c r="D14" s="51">
        <v>3</v>
      </c>
      <c r="E14" s="46">
        <f t="shared" si="8"/>
        <v>9</v>
      </c>
      <c r="F14" s="51">
        <v>1</v>
      </c>
      <c r="G14" s="30">
        <f t="shared" si="1"/>
        <v>12</v>
      </c>
      <c r="H14" s="31">
        <f t="shared" si="2"/>
        <v>2997</v>
      </c>
      <c r="I14" s="52"/>
      <c r="J14" s="53"/>
      <c r="K14" s="54">
        <v>0</v>
      </c>
      <c r="L14" s="55">
        <f t="shared" si="3"/>
        <v>2997</v>
      </c>
      <c r="M14" s="52"/>
      <c r="N14" s="57"/>
      <c r="O14" s="57"/>
      <c r="P14" s="57"/>
      <c r="Q14" s="57"/>
      <c r="R14" s="59"/>
      <c r="S14" s="60"/>
      <c r="T14" s="56"/>
      <c r="U14" s="59"/>
      <c r="V14" s="61">
        <f t="shared" si="6"/>
        <v>0</v>
      </c>
      <c r="W14" s="62">
        <f t="shared" si="7"/>
        <v>2997</v>
      </c>
    </row>
    <row r="15" spans="1:23" s="63" customFormat="1" ht="10.199999999999999" x14ac:dyDescent="0.2">
      <c r="A15" s="37" t="s">
        <v>10</v>
      </c>
      <c r="B15" s="64">
        <v>19534</v>
      </c>
      <c r="C15" s="51">
        <f t="shared" si="0"/>
        <v>39068</v>
      </c>
      <c r="D15" s="51">
        <v>16</v>
      </c>
      <c r="E15" s="46">
        <f t="shared" si="8"/>
        <v>48</v>
      </c>
      <c r="F15" s="51">
        <v>11</v>
      </c>
      <c r="G15" s="30">
        <f t="shared" si="1"/>
        <v>132</v>
      </c>
      <c r="H15" s="31">
        <f t="shared" si="2"/>
        <v>39248</v>
      </c>
      <c r="I15" s="52"/>
      <c r="J15" s="53">
        <v>5234</v>
      </c>
      <c r="K15" s="54">
        <f>+J15</f>
        <v>5234</v>
      </c>
      <c r="L15" s="55">
        <f>+K15+H15</f>
        <v>44482</v>
      </c>
      <c r="M15" s="56">
        <v>6</v>
      </c>
      <c r="N15" s="57">
        <f t="shared" si="4"/>
        <v>6</v>
      </c>
      <c r="O15" s="58">
        <v>19</v>
      </c>
      <c r="P15" s="57">
        <f t="shared" si="9"/>
        <v>38</v>
      </c>
      <c r="Q15" s="57">
        <v>5</v>
      </c>
      <c r="R15" s="59">
        <f t="shared" si="10"/>
        <v>15</v>
      </c>
      <c r="S15" s="60">
        <f t="shared" si="5"/>
        <v>59</v>
      </c>
      <c r="T15" s="56"/>
      <c r="U15" s="59"/>
      <c r="V15" s="61">
        <f t="shared" si="6"/>
        <v>59</v>
      </c>
      <c r="W15" s="62">
        <f t="shared" si="7"/>
        <v>44541</v>
      </c>
    </row>
    <row r="16" spans="1:23" s="63" customFormat="1" ht="10.199999999999999" x14ac:dyDescent="0.2">
      <c r="A16" s="37" t="s">
        <v>11</v>
      </c>
      <c r="B16" s="64">
        <v>1619</v>
      </c>
      <c r="C16" s="51">
        <f t="shared" si="0"/>
        <v>3238</v>
      </c>
      <c r="D16" s="51">
        <v>2</v>
      </c>
      <c r="E16" s="46">
        <f t="shared" si="8"/>
        <v>6</v>
      </c>
      <c r="F16" s="51"/>
      <c r="G16" s="30"/>
      <c r="H16" s="31">
        <f t="shared" si="2"/>
        <v>3244</v>
      </c>
      <c r="I16" s="52"/>
      <c r="J16" s="53"/>
      <c r="K16" s="54">
        <v>0</v>
      </c>
      <c r="L16" s="55">
        <f t="shared" si="3"/>
        <v>3244</v>
      </c>
      <c r="M16" s="56"/>
      <c r="N16" s="57"/>
      <c r="O16" s="58">
        <v>1</v>
      </c>
      <c r="P16" s="57">
        <f t="shared" si="9"/>
        <v>2</v>
      </c>
      <c r="Q16" s="57"/>
      <c r="R16" s="59"/>
      <c r="S16" s="60">
        <f t="shared" si="5"/>
        <v>2</v>
      </c>
      <c r="T16" s="56"/>
      <c r="U16" s="59"/>
      <c r="V16" s="61">
        <f t="shared" si="6"/>
        <v>2</v>
      </c>
      <c r="W16" s="62">
        <f t="shared" si="7"/>
        <v>3246</v>
      </c>
    </row>
    <row r="17" spans="1:23" s="63" customFormat="1" ht="10.199999999999999" x14ac:dyDescent="0.2">
      <c r="A17" s="37" t="s">
        <v>12</v>
      </c>
      <c r="B17" s="64">
        <v>3428</v>
      </c>
      <c r="C17" s="51">
        <f t="shared" si="0"/>
        <v>6856</v>
      </c>
      <c r="D17" s="51">
        <v>1</v>
      </c>
      <c r="E17" s="46">
        <f t="shared" si="8"/>
        <v>3</v>
      </c>
      <c r="F17" s="51">
        <v>3</v>
      </c>
      <c r="G17" s="30">
        <f t="shared" si="1"/>
        <v>36</v>
      </c>
      <c r="H17" s="31">
        <f t="shared" si="2"/>
        <v>6895</v>
      </c>
      <c r="I17" s="52"/>
      <c r="J17" s="53"/>
      <c r="K17" s="54">
        <v>0</v>
      </c>
      <c r="L17" s="55">
        <f t="shared" si="3"/>
        <v>6895</v>
      </c>
      <c r="M17" s="56"/>
      <c r="N17" s="57"/>
      <c r="O17" s="58">
        <v>9</v>
      </c>
      <c r="P17" s="57">
        <f t="shared" si="9"/>
        <v>18</v>
      </c>
      <c r="Q17" s="57">
        <v>3</v>
      </c>
      <c r="R17" s="59">
        <f t="shared" si="10"/>
        <v>9</v>
      </c>
      <c r="S17" s="60">
        <f t="shared" si="5"/>
        <v>27</v>
      </c>
      <c r="T17" s="56"/>
      <c r="U17" s="59"/>
      <c r="V17" s="61">
        <f t="shared" si="6"/>
        <v>27</v>
      </c>
      <c r="W17" s="62">
        <f t="shared" si="7"/>
        <v>6922</v>
      </c>
    </row>
    <row r="18" spans="1:23" s="63" customFormat="1" ht="10.199999999999999" x14ac:dyDescent="0.2">
      <c r="A18" s="37" t="s">
        <v>13</v>
      </c>
      <c r="B18" s="64">
        <v>6715</v>
      </c>
      <c r="C18" s="51">
        <f t="shared" si="0"/>
        <v>13430</v>
      </c>
      <c r="D18" s="51">
        <v>5</v>
      </c>
      <c r="E18" s="46">
        <f t="shared" si="8"/>
        <v>15</v>
      </c>
      <c r="F18" s="51">
        <v>2</v>
      </c>
      <c r="G18" s="30">
        <f t="shared" si="1"/>
        <v>24</v>
      </c>
      <c r="H18" s="31">
        <f t="shared" si="2"/>
        <v>13469</v>
      </c>
      <c r="I18" s="52"/>
      <c r="J18" s="53"/>
      <c r="K18" s="54">
        <v>0</v>
      </c>
      <c r="L18" s="55">
        <f t="shared" si="3"/>
        <v>13469</v>
      </c>
      <c r="M18" s="56">
        <v>15</v>
      </c>
      <c r="N18" s="57">
        <f t="shared" si="4"/>
        <v>15</v>
      </c>
      <c r="O18" s="58"/>
      <c r="P18" s="57"/>
      <c r="Q18" s="57">
        <v>1</v>
      </c>
      <c r="R18" s="59">
        <f t="shared" si="10"/>
        <v>3</v>
      </c>
      <c r="S18" s="60">
        <f t="shared" si="5"/>
        <v>18</v>
      </c>
      <c r="T18" s="56"/>
      <c r="U18" s="59"/>
      <c r="V18" s="61">
        <f t="shared" si="6"/>
        <v>18</v>
      </c>
      <c r="W18" s="62">
        <f t="shared" si="7"/>
        <v>13487</v>
      </c>
    </row>
    <row r="19" spans="1:23" s="63" customFormat="1" ht="10.199999999999999" x14ac:dyDescent="0.2">
      <c r="A19" s="37" t="s">
        <v>14</v>
      </c>
      <c r="B19" s="64">
        <v>621</v>
      </c>
      <c r="C19" s="51">
        <f t="shared" si="0"/>
        <v>1242</v>
      </c>
      <c r="D19" s="51">
        <v>2</v>
      </c>
      <c r="E19" s="46">
        <f t="shared" si="8"/>
        <v>6</v>
      </c>
      <c r="F19" s="51"/>
      <c r="G19" s="30"/>
      <c r="H19" s="31">
        <f t="shared" si="2"/>
        <v>1248</v>
      </c>
      <c r="I19" s="52"/>
      <c r="J19" s="53"/>
      <c r="K19" s="54">
        <v>0</v>
      </c>
      <c r="L19" s="55">
        <f t="shared" si="3"/>
        <v>1248</v>
      </c>
      <c r="M19" s="52"/>
      <c r="N19" s="57"/>
      <c r="O19" s="57"/>
      <c r="P19" s="57"/>
      <c r="Q19" s="57"/>
      <c r="R19" s="59"/>
      <c r="S19" s="60"/>
      <c r="T19" s="56"/>
      <c r="U19" s="59"/>
      <c r="V19" s="61">
        <f t="shared" si="6"/>
        <v>0</v>
      </c>
      <c r="W19" s="62">
        <f t="shared" si="7"/>
        <v>1248</v>
      </c>
    </row>
    <row r="20" spans="1:23" s="63" customFormat="1" ht="10.199999999999999" x14ac:dyDescent="0.2">
      <c r="A20" s="37" t="s">
        <v>15</v>
      </c>
      <c r="B20" s="64">
        <v>1321</v>
      </c>
      <c r="C20" s="51">
        <f t="shared" si="0"/>
        <v>2642</v>
      </c>
      <c r="D20" s="51">
        <v>2</v>
      </c>
      <c r="E20" s="46">
        <f t="shared" si="8"/>
        <v>6</v>
      </c>
      <c r="F20" s="51">
        <v>1</v>
      </c>
      <c r="G20" s="30">
        <f t="shared" si="1"/>
        <v>12</v>
      </c>
      <c r="H20" s="31">
        <f t="shared" si="2"/>
        <v>2660</v>
      </c>
      <c r="I20" s="52"/>
      <c r="J20" s="53"/>
      <c r="K20" s="54">
        <v>0</v>
      </c>
      <c r="L20" s="55">
        <f t="shared" si="3"/>
        <v>2660</v>
      </c>
      <c r="M20" s="52"/>
      <c r="N20" s="57"/>
      <c r="O20" s="57"/>
      <c r="P20" s="57"/>
      <c r="Q20" s="57"/>
      <c r="R20" s="59"/>
      <c r="S20" s="60"/>
      <c r="T20" s="56"/>
      <c r="U20" s="59"/>
      <c r="V20" s="61">
        <f t="shared" si="6"/>
        <v>0</v>
      </c>
      <c r="W20" s="62">
        <f t="shared" si="7"/>
        <v>2660</v>
      </c>
    </row>
    <row r="21" spans="1:23" s="63" customFormat="1" ht="10.199999999999999" x14ac:dyDescent="0.2">
      <c r="A21" s="37" t="s">
        <v>16</v>
      </c>
      <c r="B21" s="64">
        <v>1678</v>
      </c>
      <c r="C21" s="51">
        <f t="shared" si="0"/>
        <v>3356</v>
      </c>
      <c r="D21" s="51"/>
      <c r="E21" s="46"/>
      <c r="F21" s="51"/>
      <c r="G21" s="30"/>
      <c r="H21" s="31">
        <f t="shared" si="2"/>
        <v>3356</v>
      </c>
      <c r="I21" s="52"/>
      <c r="J21" s="53"/>
      <c r="K21" s="54">
        <v>0</v>
      </c>
      <c r="L21" s="55">
        <f t="shared" si="3"/>
        <v>3356</v>
      </c>
      <c r="M21" s="52"/>
      <c r="N21" s="57"/>
      <c r="O21" s="57"/>
      <c r="P21" s="57"/>
      <c r="Q21" s="57"/>
      <c r="R21" s="59"/>
      <c r="S21" s="60"/>
      <c r="T21" s="56"/>
      <c r="U21" s="59"/>
      <c r="V21" s="61">
        <f t="shared" si="6"/>
        <v>0</v>
      </c>
      <c r="W21" s="62">
        <f t="shared" si="7"/>
        <v>3356</v>
      </c>
    </row>
    <row r="22" spans="1:23" s="63" customFormat="1" ht="10.199999999999999" x14ac:dyDescent="0.2">
      <c r="A22" s="37" t="s">
        <v>17</v>
      </c>
      <c r="B22" s="64">
        <v>3648</v>
      </c>
      <c r="C22" s="51">
        <f t="shared" si="0"/>
        <v>7296</v>
      </c>
      <c r="D22" s="51">
        <v>4</v>
      </c>
      <c r="E22" s="46">
        <f t="shared" si="8"/>
        <v>12</v>
      </c>
      <c r="F22" s="51"/>
      <c r="G22" s="30"/>
      <c r="H22" s="31">
        <f t="shared" si="2"/>
        <v>7308</v>
      </c>
      <c r="I22" s="52"/>
      <c r="J22" s="53"/>
      <c r="K22" s="54">
        <v>0</v>
      </c>
      <c r="L22" s="55">
        <f t="shared" si="3"/>
        <v>7308</v>
      </c>
      <c r="M22" s="56">
        <v>1</v>
      </c>
      <c r="N22" s="57">
        <f t="shared" si="4"/>
        <v>1</v>
      </c>
      <c r="O22" s="58">
        <v>4</v>
      </c>
      <c r="P22" s="57">
        <f t="shared" si="9"/>
        <v>8</v>
      </c>
      <c r="Q22" s="57">
        <v>3</v>
      </c>
      <c r="R22" s="59">
        <f t="shared" si="10"/>
        <v>9</v>
      </c>
      <c r="S22" s="60">
        <f t="shared" si="5"/>
        <v>18</v>
      </c>
      <c r="T22" s="56">
        <v>1</v>
      </c>
      <c r="U22" s="59">
        <v>1</v>
      </c>
      <c r="V22" s="61">
        <f t="shared" si="6"/>
        <v>19</v>
      </c>
      <c r="W22" s="62">
        <f t="shared" si="7"/>
        <v>7327</v>
      </c>
    </row>
    <row r="23" spans="1:23" s="63" customFormat="1" ht="10.199999999999999" x14ac:dyDescent="0.2">
      <c r="A23" s="37" t="s">
        <v>18</v>
      </c>
      <c r="B23" s="64">
        <v>1926</v>
      </c>
      <c r="C23" s="51">
        <f t="shared" si="0"/>
        <v>3852</v>
      </c>
      <c r="D23" s="51">
        <v>2</v>
      </c>
      <c r="E23" s="46">
        <f t="shared" si="8"/>
        <v>6</v>
      </c>
      <c r="F23" s="51">
        <v>1</v>
      </c>
      <c r="G23" s="30">
        <f t="shared" si="1"/>
        <v>12</v>
      </c>
      <c r="H23" s="31">
        <f t="shared" si="2"/>
        <v>3870</v>
      </c>
      <c r="I23" s="52"/>
      <c r="J23" s="53"/>
      <c r="K23" s="54">
        <v>0</v>
      </c>
      <c r="L23" s="55">
        <f t="shared" si="3"/>
        <v>3870</v>
      </c>
      <c r="M23" s="56">
        <v>2</v>
      </c>
      <c r="N23" s="57">
        <f t="shared" si="4"/>
        <v>2</v>
      </c>
      <c r="O23" s="58"/>
      <c r="P23" s="57"/>
      <c r="Q23" s="57"/>
      <c r="R23" s="59"/>
      <c r="S23" s="60">
        <f t="shared" si="5"/>
        <v>2</v>
      </c>
      <c r="T23" s="56"/>
      <c r="U23" s="59"/>
      <c r="V23" s="61">
        <f t="shared" si="6"/>
        <v>2</v>
      </c>
      <c r="W23" s="62">
        <f t="shared" si="7"/>
        <v>3872</v>
      </c>
    </row>
    <row r="24" spans="1:23" s="63" customFormat="1" ht="10.199999999999999" x14ac:dyDescent="0.2">
      <c r="A24" s="37" t="s">
        <v>19</v>
      </c>
      <c r="B24" s="64">
        <v>565</v>
      </c>
      <c r="C24" s="51">
        <f t="shared" si="0"/>
        <v>1130</v>
      </c>
      <c r="D24" s="51"/>
      <c r="E24" s="46"/>
      <c r="F24" s="51"/>
      <c r="G24" s="30"/>
      <c r="H24" s="31">
        <f t="shared" si="2"/>
        <v>1130</v>
      </c>
      <c r="I24" s="52"/>
      <c r="J24" s="53"/>
      <c r="K24" s="54">
        <v>0</v>
      </c>
      <c r="L24" s="55">
        <f t="shared" si="3"/>
        <v>1130</v>
      </c>
      <c r="M24" s="52"/>
      <c r="N24" s="57"/>
      <c r="O24" s="57"/>
      <c r="P24" s="57"/>
      <c r="Q24" s="57"/>
      <c r="R24" s="59"/>
      <c r="S24" s="60"/>
      <c r="T24" s="56"/>
      <c r="U24" s="59"/>
      <c r="V24" s="61">
        <f t="shared" si="6"/>
        <v>0</v>
      </c>
      <c r="W24" s="62">
        <f t="shared" si="7"/>
        <v>1130</v>
      </c>
    </row>
    <row r="25" spans="1:23" s="63" customFormat="1" ht="10.199999999999999" x14ac:dyDescent="0.2">
      <c r="A25" s="37" t="s">
        <v>20</v>
      </c>
      <c r="B25" s="64">
        <v>1149</v>
      </c>
      <c r="C25" s="51">
        <f t="shared" si="0"/>
        <v>2298</v>
      </c>
      <c r="D25" s="51">
        <v>2</v>
      </c>
      <c r="E25" s="46">
        <f t="shared" si="8"/>
        <v>6</v>
      </c>
      <c r="F25" s="51"/>
      <c r="G25" s="30"/>
      <c r="H25" s="31">
        <f t="shared" si="2"/>
        <v>2304</v>
      </c>
      <c r="I25" s="52"/>
      <c r="J25" s="53"/>
      <c r="K25" s="54">
        <v>0</v>
      </c>
      <c r="L25" s="55">
        <f t="shared" si="3"/>
        <v>2304</v>
      </c>
      <c r="M25" s="52"/>
      <c r="N25" s="57"/>
      <c r="O25" s="57">
        <v>1</v>
      </c>
      <c r="P25" s="57">
        <f t="shared" si="9"/>
        <v>2</v>
      </c>
      <c r="Q25" s="57"/>
      <c r="R25" s="59"/>
      <c r="S25" s="60">
        <f t="shared" si="5"/>
        <v>2</v>
      </c>
      <c r="T25" s="56"/>
      <c r="U25" s="59"/>
      <c r="V25" s="61">
        <f t="shared" si="6"/>
        <v>2</v>
      </c>
      <c r="W25" s="62">
        <f t="shared" si="7"/>
        <v>2306</v>
      </c>
    </row>
    <row r="26" spans="1:23" s="63" customFormat="1" ht="10.199999999999999" x14ac:dyDescent="0.2">
      <c r="A26" s="37" t="s">
        <v>21</v>
      </c>
      <c r="B26" s="64">
        <v>563</v>
      </c>
      <c r="C26" s="51">
        <f t="shared" si="0"/>
        <v>1126</v>
      </c>
      <c r="D26" s="51"/>
      <c r="E26" s="46"/>
      <c r="F26" s="51"/>
      <c r="G26" s="30"/>
      <c r="H26" s="31">
        <f t="shared" si="2"/>
        <v>1126</v>
      </c>
      <c r="I26" s="52"/>
      <c r="J26" s="53"/>
      <c r="K26" s="54">
        <v>0</v>
      </c>
      <c r="L26" s="55">
        <f t="shared" si="3"/>
        <v>1126</v>
      </c>
      <c r="M26" s="52"/>
      <c r="N26" s="57"/>
      <c r="O26" s="57"/>
      <c r="P26" s="57"/>
      <c r="Q26" s="57"/>
      <c r="R26" s="59"/>
      <c r="S26" s="60"/>
      <c r="T26" s="56"/>
      <c r="U26" s="59"/>
      <c r="V26" s="61">
        <f t="shared" si="6"/>
        <v>0</v>
      </c>
      <c r="W26" s="62">
        <f t="shared" si="7"/>
        <v>1126</v>
      </c>
    </row>
    <row r="27" spans="1:23" s="63" customFormat="1" ht="10.199999999999999" x14ac:dyDescent="0.2">
      <c r="A27" s="37" t="s">
        <v>22</v>
      </c>
      <c r="B27" s="64">
        <v>6294</v>
      </c>
      <c r="C27" s="51">
        <f t="shared" si="0"/>
        <v>12588</v>
      </c>
      <c r="D27" s="51">
        <v>3</v>
      </c>
      <c r="E27" s="46">
        <f t="shared" si="8"/>
        <v>9</v>
      </c>
      <c r="F27" s="51">
        <v>1</v>
      </c>
      <c r="G27" s="30">
        <f t="shared" si="1"/>
        <v>12</v>
      </c>
      <c r="H27" s="31">
        <f t="shared" si="2"/>
        <v>12609</v>
      </c>
      <c r="I27" s="52"/>
      <c r="J27" s="53"/>
      <c r="K27" s="54">
        <v>0</v>
      </c>
      <c r="L27" s="55">
        <f t="shared" si="3"/>
        <v>12609</v>
      </c>
      <c r="M27" s="56">
        <v>1</v>
      </c>
      <c r="N27" s="57">
        <f t="shared" si="4"/>
        <v>1</v>
      </c>
      <c r="O27" s="58">
        <v>1</v>
      </c>
      <c r="P27" s="57">
        <f t="shared" si="9"/>
        <v>2</v>
      </c>
      <c r="Q27" s="57"/>
      <c r="R27" s="59"/>
      <c r="S27" s="60">
        <f t="shared" si="5"/>
        <v>3</v>
      </c>
      <c r="T27" s="56"/>
      <c r="U27" s="59"/>
      <c r="V27" s="61">
        <f t="shared" si="6"/>
        <v>3</v>
      </c>
      <c r="W27" s="62">
        <f t="shared" si="7"/>
        <v>12612</v>
      </c>
    </row>
    <row r="28" spans="1:23" s="63" customFormat="1" ht="10.199999999999999" x14ac:dyDescent="0.2">
      <c r="A28" s="37" t="s">
        <v>23</v>
      </c>
      <c r="B28" s="64">
        <v>2289</v>
      </c>
      <c r="C28" s="51">
        <f t="shared" si="0"/>
        <v>4578</v>
      </c>
      <c r="D28" s="51">
        <v>2</v>
      </c>
      <c r="E28" s="46">
        <f t="shared" si="8"/>
        <v>6</v>
      </c>
      <c r="F28" s="51">
        <v>1</v>
      </c>
      <c r="G28" s="30">
        <f t="shared" si="1"/>
        <v>12</v>
      </c>
      <c r="H28" s="31">
        <f t="shared" si="2"/>
        <v>4596</v>
      </c>
      <c r="I28" s="52"/>
      <c r="J28" s="53"/>
      <c r="K28" s="54">
        <v>0</v>
      </c>
      <c r="L28" s="55">
        <f t="shared" si="3"/>
        <v>4596</v>
      </c>
      <c r="M28" s="56">
        <v>4</v>
      </c>
      <c r="N28" s="57">
        <f t="shared" si="4"/>
        <v>4</v>
      </c>
      <c r="O28" s="58">
        <v>1</v>
      </c>
      <c r="P28" s="57">
        <f t="shared" si="9"/>
        <v>2</v>
      </c>
      <c r="Q28" s="57"/>
      <c r="R28" s="59"/>
      <c r="S28" s="60">
        <f t="shared" si="5"/>
        <v>6</v>
      </c>
      <c r="T28" s="56"/>
      <c r="U28" s="59"/>
      <c r="V28" s="61">
        <f t="shared" si="6"/>
        <v>6</v>
      </c>
      <c r="W28" s="62">
        <f t="shared" si="7"/>
        <v>4602</v>
      </c>
    </row>
    <row r="29" spans="1:23" s="63" customFormat="1" ht="10.199999999999999" x14ac:dyDescent="0.2">
      <c r="A29" s="37" t="s">
        <v>24</v>
      </c>
      <c r="B29" s="64">
        <v>1989</v>
      </c>
      <c r="C29" s="51">
        <f t="shared" si="0"/>
        <v>3978</v>
      </c>
      <c r="D29" s="51">
        <v>1</v>
      </c>
      <c r="E29" s="46">
        <f t="shared" si="8"/>
        <v>3</v>
      </c>
      <c r="F29" s="51">
        <v>1</v>
      </c>
      <c r="G29" s="30">
        <f t="shared" si="1"/>
        <v>12</v>
      </c>
      <c r="H29" s="31">
        <f>+G29+E29+C29</f>
        <v>3993</v>
      </c>
      <c r="I29" s="52"/>
      <c r="J29" s="53"/>
      <c r="K29" s="54">
        <v>0</v>
      </c>
      <c r="L29" s="55">
        <f t="shared" si="3"/>
        <v>3993</v>
      </c>
      <c r="M29" s="52"/>
      <c r="N29" s="57"/>
      <c r="O29" s="57"/>
      <c r="P29" s="57"/>
      <c r="Q29" s="57"/>
      <c r="R29" s="59"/>
      <c r="S29" s="60"/>
      <c r="T29" s="56"/>
      <c r="U29" s="59"/>
      <c r="V29" s="61">
        <f t="shared" si="6"/>
        <v>0</v>
      </c>
      <c r="W29" s="62">
        <f t="shared" si="7"/>
        <v>3993</v>
      </c>
    </row>
    <row r="30" spans="1:23" s="63" customFormat="1" ht="10.8" thickBot="1" x14ac:dyDescent="0.25">
      <c r="A30" s="38" t="s">
        <v>25</v>
      </c>
      <c r="B30" s="65">
        <v>1509</v>
      </c>
      <c r="C30" s="66">
        <f t="shared" si="0"/>
        <v>3018</v>
      </c>
      <c r="D30" s="66"/>
      <c r="E30" s="47"/>
      <c r="F30" s="66"/>
      <c r="G30" s="32"/>
      <c r="H30" s="42">
        <f t="shared" si="2"/>
        <v>3018</v>
      </c>
      <c r="I30" s="67"/>
      <c r="J30" s="68"/>
      <c r="K30" s="69">
        <v>0</v>
      </c>
      <c r="L30" s="55">
        <f t="shared" si="3"/>
        <v>3018</v>
      </c>
      <c r="M30" s="67"/>
      <c r="N30" s="70"/>
      <c r="O30" s="70"/>
      <c r="P30" s="70"/>
      <c r="Q30" s="70"/>
      <c r="R30" s="71"/>
      <c r="S30" s="60"/>
      <c r="T30" s="72"/>
      <c r="U30" s="71"/>
      <c r="V30" s="61">
        <f t="shared" si="6"/>
        <v>0</v>
      </c>
      <c r="W30" s="62">
        <f t="shared" si="7"/>
        <v>3018</v>
      </c>
    </row>
    <row r="31" spans="1:23" s="80" customFormat="1" thickBot="1" x14ac:dyDescent="0.3">
      <c r="A31" s="63"/>
      <c r="B31" s="63"/>
      <c r="C31" s="73"/>
      <c r="D31" s="63"/>
      <c r="E31" s="63"/>
      <c r="F31" s="63"/>
      <c r="G31" s="74"/>
      <c r="H31" s="43">
        <f>SUM(H6:H30)</f>
        <v>150443</v>
      </c>
      <c r="I31" s="75"/>
      <c r="J31" s="75"/>
      <c r="K31" s="76">
        <f>SUM(K6:K30)</f>
        <v>5234</v>
      </c>
      <c r="L31" s="77">
        <f>SUM(L6:L30)</f>
        <v>155677</v>
      </c>
      <c r="M31" s="75"/>
      <c r="N31" s="75"/>
      <c r="O31" s="75"/>
      <c r="P31" s="75"/>
      <c r="Q31" s="75"/>
      <c r="R31" s="75"/>
      <c r="S31" s="43">
        <f>SUM(S6:S30)</f>
        <v>201</v>
      </c>
      <c r="T31" s="75"/>
      <c r="U31" s="43">
        <f>SUM(U6:U30)</f>
        <v>2</v>
      </c>
      <c r="V31" s="78">
        <f>SUM(V6:V30)</f>
        <v>203</v>
      </c>
      <c r="W31" s="79">
        <f>SUM(W6:W30)</f>
        <v>155880</v>
      </c>
    </row>
    <row r="32" spans="1:23" s="63" customFormat="1" ht="10.8" thickBot="1" x14ac:dyDescent="0.25">
      <c r="A32" s="63" t="s">
        <v>54</v>
      </c>
      <c r="H32" s="86">
        <v>1.8</v>
      </c>
      <c r="K32" s="86">
        <v>2.75</v>
      </c>
      <c r="O32" s="73"/>
      <c r="S32" s="86">
        <v>4.5</v>
      </c>
      <c r="U32" s="86">
        <v>4.5</v>
      </c>
    </row>
    <row r="33" spans="1:23" s="81" customFormat="1" ht="10.8" thickBot="1" x14ac:dyDescent="0.25">
      <c r="A33" s="81" t="s">
        <v>55</v>
      </c>
      <c r="H33" s="82">
        <f>+H31*H32</f>
        <v>270797.40000000002</v>
      </c>
      <c r="K33" s="82">
        <f>+K31*K32</f>
        <v>14393.5</v>
      </c>
      <c r="L33" s="85">
        <f>+K33+H33</f>
        <v>285190.90000000002</v>
      </c>
      <c r="S33" s="82">
        <f>+S31*S32</f>
        <v>904.5</v>
      </c>
      <c r="U33" s="82">
        <f>+U31*U32</f>
        <v>9</v>
      </c>
      <c r="V33" s="84">
        <f>+U33+S33</f>
        <v>913.5</v>
      </c>
      <c r="W33" s="83">
        <f>+V33+L33</f>
        <v>286104.40000000002</v>
      </c>
    </row>
    <row r="34" spans="1:23" x14ac:dyDescent="0.3">
      <c r="A34" s="63"/>
    </row>
    <row r="35" spans="1:23" s="48" customFormat="1" x14ac:dyDescent="0.3">
      <c r="A35" s="48" t="s">
        <v>53</v>
      </c>
      <c r="B35" s="49"/>
    </row>
    <row r="36" spans="1:23" x14ac:dyDescent="0.3">
      <c r="A36" s="44"/>
    </row>
  </sheetData>
  <sheetProtection algorithmName="SHA-512" hashValue="abBYXld3JOZIfsWKU0XciB7IxIc8AfVdUWfWMuJymQzriT6xNj7TYSr/G6HqmpqIRd8DUXFCqVuQ8o/rmov0fA==" saltValue="W4SIouDOJQx3JxlYazGNcA==" spinCount="100000" sheet="1" objects="1" scenarios="1" autoFilter="0"/>
  <autoFilter ref="A5:W31" xr:uid="{85FCC2A5-DF58-45FD-B2C9-2782248E8C16}"/>
  <mergeCells count="7">
    <mergeCell ref="W2:W3"/>
    <mergeCell ref="A2:L2"/>
    <mergeCell ref="M2:V2"/>
    <mergeCell ref="A3:G3"/>
    <mergeCell ref="I3:J3"/>
    <mergeCell ref="M3:R3"/>
    <mergeCell ref="T3:U3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  <headerFooter>
    <oddHeader>&amp;C&amp;"-,Grassetto"&amp;20ALLEGATO N. 1</oddHeader>
  </headerFooter>
  <customProperties>
    <customPr name="EpmWorksheetKeyString_GU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ALLEGATO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TACCALITIT</dc:creator>
  <cp:lastModifiedBy>Cardinali Katia</cp:lastModifiedBy>
  <cp:lastPrinted>2023-06-06T09:32:50Z</cp:lastPrinted>
  <dcterms:created xsi:type="dcterms:W3CDTF">2017-11-14T10:45:25Z</dcterms:created>
  <dcterms:modified xsi:type="dcterms:W3CDTF">2023-06-27T13:30:04Z</dcterms:modified>
</cp:coreProperties>
</file>